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4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py.sharepoint.com/sites/MUPY2/Documents partages/AFFAIRES/DOLE - AMO Dialyse - 2023/10-Procédure ACT/DCE/MCH/"/>
    </mc:Choice>
  </mc:AlternateContent>
  <xr:revisionPtr revIDLastSave="0" documentId="115_{DE83007E-A661-4272-873B-D6F8D57DC66C}" xr6:coauthVersionLast="47" xr6:coauthVersionMax="47" xr10:uidLastSave="{00000000-0000-0000-0000-000000000000}"/>
  <bookViews>
    <workbookView xWindow="2745" yWindow="-13530" windowWidth="21600" windowHeight="11175" xr2:uid="{00000000-000D-0000-FFFF-FFFF00000000}"/>
  </bookViews>
  <sheets>
    <sheet name="Lot N°07 Page de garde" sheetId="1" r:id="rId1"/>
    <sheet name="Lot N°07 MONTE-CHARGES" sheetId="2" r:id="rId2"/>
  </sheets>
  <definedNames>
    <definedName name="_xlnm.Print_Titles" localSheetId="1">'Lot N°07 MONTE-CHARGES'!$1:$2</definedName>
    <definedName name="_xlnm.Print_Area" localSheetId="1">'Lot N°07 MONTE-CHARGES'!$A$1:$G$13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10" i="2" s="1"/>
  <c r="B11" i="2"/>
  <c r="G11" i="2" l="1"/>
  <c r="G12" i="2"/>
</calcChain>
</file>

<file path=xl/sharedStrings.xml><?xml version="1.0" encoding="utf-8"?>
<sst xmlns="http://schemas.openxmlformats.org/spreadsheetml/2006/main" count="21" uniqueCount="21">
  <si>
    <t>U</t>
  </si>
  <si>
    <t>Quantité indicative</t>
  </si>
  <si>
    <t>Quantité entreprise</t>
  </si>
  <si>
    <t>Prix en €</t>
  </si>
  <si>
    <t>Total en €</t>
  </si>
  <si>
    <t>A</t>
  </si>
  <si>
    <t>Description des ouvrages</t>
  </si>
  <si>
    <t>CH3</t>
  </si>
  <si>
    <t>***</t>
  </si>
  <si>
    <t xml:space="preserve">A 1 </t>
  </si>
  <si>
    <t>Monte charge électrique 1600 kg</t>
  </si>
  <si>
    <t>U</t>
  </si>
  <si>
    <t>ART</t>
  </si>
  <si>
    <t>000-C238</t>
  </si>
  <si>
    <t>Localisation :</t>
  </si>
  <si>
    <t>Dans l'extension Rangement entre le RdC et le R+1</t>
  </si>
  <si>
    <t>Montant HT du Lot N°07 MONTE-CHARGES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</si>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</sst>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1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9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35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4" fillId="0" borderId="12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0" xfId="1" applyBorder="1">
      <alignment horizontal="left" vertical="top" wrapText="1"/>
    </xf>
    <xf numFmtId="0" fontId="8" fillId="0" borderId="11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7" fillId="0" borderId="6" xfId="0" applyFont="1" applyBorder="1" applyAlignment="1">
      <alignment horizontal="left" vertical="top" wrapText="1"/>
    </xf>
    <xf numFmtId="0" fontId="11" fillId="0" borderId="9" xfId="35" applyBorder="1">
      <alignment horizontal="left" vertical="top" wrapText="1"/>
    </xf>
    <xf numFmtId="0" fontId="12" fillId="0" borderId="9" xfId="38" applyBorder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2304000</xdr:colOff>
      <xdr:row>49</xdr:row>
      <xdr:rowOff>128961</xdr:rowOff>
    </xdr:to>
    <xdr:sp macro="" textlink="">
      <xdr:nvSpPr>
        <xdr:cNvPr id="3" name="Forme1"/>
        <xdr:cNvSpPr/>
      </xdr:nvSpPr>
      <xdr:spPr>
        <a:xfrm>
          <a:off x="0" y="0"/>
          <a:ext cx="2321530" cy="9463461"/>
        </a:xfrm>
        <a:prstGeom prst="rect">
          <a:avLst/>
        </a:prstGeom>
        <a:solidFill>
          <a:srgbClr val="C0C0C0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3744000</xdr:colOff>
      <xdr:row>1</xdr:row>
      <xdr:rowOff>2961</xdr:rowOff>
    </xdr:from>
    <xdr:to>
      <xdr:col>0</xdr:col>
      <xdr:colOff>6552000</xdr:colOff>
      <xdr:row>6</xdr:row>
      <xdr:rowOff>82252</xdr:rowOff>
    </xdr:to>
    <xdr:sp macro="" textlink="">
      <xdr:nvSpPr>
        <xdr:cNvPr id="4" name="Forme2"/>
        <xdr:cNvSpPr/>
      </xdr:nvSpPr>
      <xdr:spPr>
        <a:xfrm>
          <a:off x="3756365" y="193461"/>
          <a:ext cx="2821304" cy="10317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500" b="1">
            <a:solidFill>
              <a:srgbClr val="000000"/>
            </a:solidFill>
            <a:latin typeface=""/>
          </a:endParaRPr>
        </a:p>
        <a:p>
          <a:pPr algn="l"/>
          <a:r>
            <a:rPr lang="fr-FR" sz="1500" b="1" i="0">
              <a:solidFill>
                <a:srgbClr val="000000"/>
              </a:solidFill>
              <a:latin typeface="Arial"/>
            </a:rPr>
            <a:t>Centre Hospitalier Général Louis Pasteur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Arial"/>
            </a:rPr>
            <a:t>73 Av. Léon Jouhaux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      </a:t>
          </a:r>
        </a:p>
      </xdr:txBody>
    </xdr:sp>
    <xdr:clientData/>
  </xdr:twoCellAnchor>
  <xdr:twoCellAnchor editAs="absolute">
    <xdr:from>
      <xdr:col>0</xdr:col>
      <xdr:colOff>2556000</xdr:colOff>
      <xdr:row>23</xdr:row>
      <xdr:rowOff>68100</xdr:rowOff>
    </xdr:from>
    <xdr:to>
      <xdr:col>0</xdr:col>
      <xdr:colOff>6372000</xdr:colOff>
      <xdr:row>30</xdr:row>
      <xdr:rowOff>153313</xdr:rowOff>
    </xdr:to>
    <xdr:sp macro="" textlink="">
      <xdr:nvSpPr>
        <xdr:cNvPr id="5" name="Forme3"/>
        <xdr:cNvSpPr/>
      </xdr:nvSpPr>
      <xdr:spPr>
        <a:xfrm>
          <a:off x="2579478" y="4449600"/>
          <a:ext cx="3820852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FF0000"/>
              </a:solidFill>
              <a:latin typeface="Arial"/>
            </a:rPr>
            <a:t>DPGF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01/09/2025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Extension et restructuration de la dialyse sur le site du Centre Hospitalier Louis Pasteur de Dole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73 Avenue Léon Jouhaux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39100 DOLE</a:t>
          </a:r>
        </a:p>
      </xdr:txBody>
    </xdr:sp>
    <xdr:clientData/>
  </xdr:twoCellAnchor>
  <xdr:twoCellAnchor editAs="absolute">
    <xdr:from>
      <xdr:col>0</xdr:col>
      <xdr:colOff>2448000</xdr:colOff>
      <xdr:row>46</xdr:row>
      <xdr:rowOff>7226</xdr:rowOff>
    </xdr:from>
    <xdr:to>
      <xdr:col>0</xdr:col>
      <xdr:colOff>6444000</xdr:colOff>
      <xdr:row>46</xdr:row>
      <xdr:rowOff>7226</xdr:rowOff>
    </xdr:to>
    <xdr:cxnSp macro="">
      <xdr:nvCxnSpPr>
        <xdr:cNvPr id="6" name="Forme4"/>
        <xdr:cNvCxnSpPr/>
      </xdr:nvCxnSpPr>
      <xdr:spPr>
        <a:xfrm>
          <a:off x="2450504" y="8770226"/>
          <a:ext cx="3998191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2448000</xdr:colOff>
      <xdr:row>46</xdr:row>
      <xdr:rowOff>87835</xdr:rowOff>
    </xdr:from>
    <xdr:to>
      <xdr:col>0</xdr:col>
      <xdr:colOff>6372000</xdr:colOff>
      <xdr:row>48</xdr:row>
      <xdr:rowOff>13148</xdr:rowOff>
    </xdr:to>
    <xdr:sp macro="" textlink="">
      <xdr:nvSpPr>
        <xdr:cNvPr id="7" name="Forme5"/>
        <xdr:cNvSpPr/>
      </xdr:nvSpPr>
      <xdr:spPr>
        <a:xfrm>
          <a:off x="2450504" y="8850835"/>
          <a:ext cx="3933704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Projet                                         01 septembre 2025            0</a:t>
          </a:r>
        </a:p>
      </xdr:txBody>
    </xdr:sp>
    <xdr:clientData/>
  </xdr:twoCellAnchor>
  <xdr:twoCellAnchor editAs="absolute">
    <xdr:from>
      <xdr:col>0</xdr:col>
      <xdr:colOff>2664000</xdr:colOff>
      <xdr:row>35</xdr:row>
      <xdr:rowOff>87509</xdr:rowOff>
    </xdr:from>
    <xdr:to>
      <xdr:col>0</xdr:col>
      <xdr:colOff>6228000</xdr:colOff>
      <xdr:row>40</xdr:row>
      <xdr:rowOff>53948</xdr:rowOff>
    </xdr:to>
    <xdr:sp macro="" textlink="">
      <xdr:nvSpPr>
        <xdr:cNvPr id="8" name="Forme6"/>
        <xdr:cNvSpPr/>
      </xdr:nvSpPr>
      <xdr:spPr>
        <a:xfrm>
          <a:off x="2692330" y="6755009"/>
          <a:ext cx="3546783" cy="918939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FF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FF0000"/>
              </a:solidFill>
              <a:latin typeface="Arial"/>
            </a:rPr>
            <a:t>Lot N°07 MONTE-CHARGES</a:t>
          </a:r>
        </a:p>
      </xdr:txBody>
    </xdr:sp>
    <xdr:clientData/>
  </xdr:twoCellAnchor>
  <xdr:twoCellAnchor editAs="absolute">
    <xdr:from>
      <xdr:col>0</xdr:col>
      <xdr:colOff>864000</xdr:colOff>
      <xdr:row>28</xdr:row>
      <xdr:rowOff>2296</xdr:rowOff>
    </xdr:from>
    <xdr:to>
      <xdr:col>0</xdr:col>
      <xdr:colOff>2268000</xdr:colOff>
      <xdr:row>31</xdr:row>
      <xdr:rowOff>172396</xdr:rowOff>
    </xdr:to>
    <xdr:sp macro="" textlink="">
      <xdr:nvSpPr>
        <xdr:cNvPr id="9" name="Forme7"/>
        <xdr:cNvSpPr/>
      </xdr:nvSpPr>
      <xdr:spPr>
        <a:xfrm>
          <a:off x="886696" y="5336296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BRESSE PLANS STRUCTURES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Route de Champ Bise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71500 SORNAY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bpetiot@bresseplansstructures.fr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23</xdr:row>
      <xdr:rowOff>148709</xdr:rowOff>
    </xdr:from>
    <xdr:to>
      <xdr:col>0</xdr:col>
      <xdr:colOff>2268000</xdr:colOff>
      <xdr:row>27</xdr:row>
      <xdr:rowOff>128309</xdr:rowOff>
    </xdr:to>
    <xdr:sp macro="" textlink="">
      <xdr:nvSpPr>
        <xdr:cNvPr id="10" name="Forme8"/>
        <xdr:cNvSpPr/>
      </xdr:nvSpPr>
      <xdr:spPr>
        <a:xfrm>
          <a:off x="886696" y="4530209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Reichardt &amp; Ferreux Architectes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170, Rue du Dr Jean Michel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39000 LONS LE SAUNIER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Portable : 06 77 98 28 93 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32</xdr:row>
      <xdr:rowOff>46383</xdr:rowOff>
    </xdr:from>
    <xdr:to>
      <xdr:col>0</xdr:col>
      <xdr:colOff>2232000</xdr:colOff>
      <xdr:row>36</xdr:row>
      <xdr:rowOff>25983</xdr:rowOff>
    </xdr:to>
    <xdr:sp macro="" textlink="">
      <xdr:nvSpPr>
        <xdr:cNvPr id="11" name="Forme9"/>
        <xdr:cNvSpPr/>
      </xdr:nvSpPr>
      <xdr:spPr>
        <a:xfrm>
          <a:off x="886696" y="6142383"/>
          <a:ext cx="1370348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FEBUS INGENIERIE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13 Rue du Golf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21800 QUETIGNY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09 72 29 05 45 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36</xdr:row>
      <xdr:rowOff>90470</xdr:rowOff>
    </xdr:from>
    <xdr:to>
      <xdr:col>0</xdr:col>
      <xdr:colOff>2268000</xdr:colOff>
      <xdr:row>40</xdr:row>
      <xdr:rowOff>70070</xdr:rowOff>
    </xdr:to>
    <xdr:sp macro="" textlink="">
      <xdr:nvSpPr>
        <xdr:cNvPr id="12" name="Forme10"/>
        <xdr:cNvSpPr/>
      </xdr:nvSpPr>
      <xdr:spPr>
        <a:xfrm>
          <a:off x="886696" y="6948470"/>
          <a:ext cx="1386470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HOMM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8 En Vallot Grusse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39190 VAL-SONNETTE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40</xdr:row>
      <xdr:rowOff>134557</xdr:rowOff>
    </xdr:from>
    <xdr:to>
      <xdr:col>0</xdr:col>
      <xdr:colOff>2232000</xdr:colOff>
      <xdr:row>44</xdr:row>
      <xdr:rowOff>114157</xdr:rowOff>
    </xdr:to>
    <xdr:sp macro="" textlink="">
      <xdr:nvSpPr>
        <xdr:cNvPr id="13" name="Forme11"/>
        <xdr:cNvSpPr/>
      </xdr:nvSpPr>
      <xdr:spPr>
        <a:xfrm>
          <a:off x="886696" y="7754557"/>
          <a:ext cx="1370348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ALPES CONTROLES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8F rue Jeanne Barret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21000 DIJON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03 80 52 21 68 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bchatey@alpes-controles.fr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44</xdr:row>
      <xdr:rowOff>178643</xdr:rowOff>
    </xdr:from>
    <xdr:to>
      <xdr:col>0</xdr:col>
      <xdr:colOff>2268000</xdr:colOff>
      <xdr:row>48</xdr:row>
      <xdr:rowOff>158243</xdr:rowOff>
    </xdr:to>
    <xdr:sp macro="" textlink="">
      <xdr:nvSpPr>
        <xdr:cNvPr id="14" name="Forme12"/>
        <xdr:cNvSpPr/>
      </xdr:nvSpPr>
      <xdr:spPr>
        <a:xfrm>
          <a:off x="886696" y="8560643"/>
          <a:ext cx="1386470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MODD INGENIERIE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12 rue de la gendarmerie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39120 CHAUSSIN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bullierjerome@modd-ingenierie.fr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19</xdr:row>
      <xdr:rowOff>136865</xdr:rowOff>
    </xdr:from>
    <xdr:to>
      <xdr:col>0</xdr:col>
      <xdr:colOff>2268000</xdr:colOff>
      <xdr:row>23</xdr:row>
      <xdr:rowOff>116465</xdr:rowOff>
    </xdr:to>
    <xdr:sp macro="" textlink="">
      <xdr:nvSpPr>
        <xdr:cNvPr id="15" name="Forme13"/>
        <xdr:cNvSpPr/>
      </xdr:nvSpPr>
      <xdr:spPr>
        <a:xfrm>
          <a:off x="870574" y="3756365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Damien VOISE Economiste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 Rue de Moidesseules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39230 SELLIERES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03 84 47 36 65 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damien.voiseeconomie@gmail.com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2556000</xdr:colOff>
      <xdr:row>2</xdr:row>
      <xdr:rowOff>54287</xdr:rowOff>
    </xdr:from>
    <xdr:to>
      <xdr:col>0</xdr:col>
      <xdr:colOff>3384000</xdr:colOff>
      <xdr:row>4</xdr:row>
      <xdr:rowOff>173061</xdr:rowOff>
    </xdr:to>
    <xdr:pic>
      <xdr:nvPicPr>
        <xdr:cNvPr id="16" name="Forme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9478" y="435287"/>
          <a:ext cx="23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19</xdr:row>
      <xdr:rowOff>185230</xdr:rowOff>
    </xdr:from>
    <xdr:to>
      <xdr:col>0</xdr:col>
      <xdr:colOff>792000</xdr:colOff>
      <xdr:row>22</xdr:row>
      <xdr:rowOff>97383</xdr:rowOff>
    </xdr:to>
    <xdr:pic>
      <xdr:nvPicPr>
        <xdr:cNvPr id="17" name="Forme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65" y="3804730"/>
          <a:ext cx="21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28</xdr:row>
      <xdr:rowOff>34539</xdr:rowOff>
    </xdr:from>
    <xdr:to>
      <xdr:col>0</xdr:col>
      <xdr:colOff>792000</xdr:colOff>
      <xdr:row>30</xdr:row>
      <xdr:rowOff>88826</xdr:rowOff>
    </xdr:to>
    <xdr:pic>
      <xdr:nvPicPr>
        <xdr:cNvPr id="18" name="Forme1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30" y="5368539"/>
          <a:ext cx="20" cy="12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32</xdr:row>
      <xdr:rowOff>30261</xdr:rowOff>
    </xdr:from>
    <xdr:to>
      <xdr:col>0</xdr:col>
      <xdr:colOff>792000</xdr:colOff>
      <xdr:row>34</xdr:row>
      <xdr:rowOff>52304</xdr:rowOff>
    </xdr:to>
    <xdr:pic>
      <xdr:nvPicPr>
        <xdr:cNvPr id="19" name="Forme1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974" y="6126261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36</xdr:row>
      <xdr:rowOff>187200</xdr:rowOff>
    </xdr:from>
    <xdr:to>
      <xdr:col>0</xdr:col>
      <xdr:colOff>648000</xdr:colOff>
      <xdr:row>38</xdr:row>
      <xdr:rowOff>112513</xdr:rowOff>
    </xdr:to>
    <xdr:pic>
      <xdr:nvPicPr>
        <xdr:cNvPr id="20" name="Forme19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09" y="7045200"/>
          <a:ext cx="17" cy="9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41</xdr:row>
      <xdr:rowOff>40787</xdr:rowOff>
    </xdr:from>
    <xdr:to>
      <xdr:col>0</xdr:col>
      <xdr:colOff>684000</xdr:colOff>
      <xdr:row>42</xdr:row>
      <xdr:rowOff>188843</xdr:rowOff>
    </xdr:to>
    <xdr:pic>
      <xdr:nvPicPr>
        <xdr:cNvPr id="21" name="Forme20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09" y="7851287"/>
          <a:ext cx="17" cy="9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45</xdr:row>
      <xdr:rowOff>84874</xdr:rowOff>
    </xdr:from>
    <xdr:to>
      <xdr:col>0</xdr:col>
      <xdr:colOff>720000</xdr:colOff>
      <xdr:row>47</xdr:row>
      <xdr:rowOff>58552</xdr:rowOff>
    </xdr:to>
    <xdr:pic>
      <xdr:nvPicPr>
        <xdr:cNvPr id="22" name="Forme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7" y="8657374"/>
          <a:ext cx="18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216000</xdr:colOff>
      <xdr:row>23</xdr:row>
      <xdr:rowOff>51978</xdr:rowOff>
    </xdr:from>
    <xdr:to>
      <xdr:col>0</xdr:col>
      <xdr:colOff>720000</xdr:colOff>
      <xdr:row>26</xdr:row>
      <xdr:rowOff>157591</xdr:rowOff>
    </xdr:to>
    <xdr:pic>
      <xdr:nvPicPr>
        <xdr:cNvPr id="23" name="Forme2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826" y="4433478"/>
          <a:ext cx="13" cy="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3" name="Forme1"/>
        <xdr:cNvSpPr/>
      </xdr:nvSpPr>
      <xdr:spPr>
        <a:xfrm>
          <a:off x="1305861" y="161217"/>
          <a:ext cx="5255687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4" name="Forme2"/>
        <xdr:cNvSpPr/>
      </xdr:nvSpPr>
      <xdr:spPr>
        <a:xfrm>
          <a:off x="4884887" y="225704"/>
          <a:ext cx="1644417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5" name="Forme3"/>
        <xdr:cNvSpPr/>
      </xdr:nvSpPr>
      <xdr:spPr>
        <a:xfrm>
          <a:off x="3111496" y="499774"/>
          <a:ext cx="3450052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N°07 MONTE-CHARGES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66" y="225704"/>
          <a:ext cx="33" cy="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5DABD-C8CA-48BC-8C3D-9A8B0D96C03E}">
  <sheetPr>
    <pageSetUpPr fitToPage="1"/>
  </sheetPr>
  <dimension ref="A1"/>
  <sheetViews>
    <sheetView showGridLines="0" tabSelected="1" workbookViewId="0"/>
  </sheetViews>
  <sheetFormatPr baseColWidth="10" defaultColWidth="10.7265625" defaultRowHeight="14.5" x14ac:dyDescent="0.35"/>
  <cols>
    <col min="1" max="1" width="111.1796875" customWidth="1"/>
    <col min="2" max="2" width="10.7265625" customWidth="1"/>
  </cols>
  <sheetData/>
  <printOptions horizontalCentered="1"/>
  <pageMargins left="0.08" right="0.08" top="0.06" bottom="0.08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9075A-EE69-486A-8E7D-B402FD43D5E2}">
  <sheetPr>
    <pageSetUpPr fitToPage="1"/>
  </sheetPr>
  <dimension ref="A1:ZZ14"/>
  <sheetViews>
    <sheetView showGridLines="0" tabSelected="1" workbookViewId="0">
      <pane xSplit="2" ySplit="2" topLeftCell="C3" activePane="bottomRight" state="frozen"/>
      <selection pane="topRight"/>
      <selection pane="bottomLeft"/>
      <selection pane="bottomRight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32"/>
      <c r="B1" s="33"/>
      <c r="C1" s="33"/>
      <c r="D1" s="33"/>
      <c r="E1" s="33"/>
      <c r="F1" s="33"/>
      <c r="G1" s="34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5</v>
      </c>
      <c r="B4" s="11" t="s">
        <v>6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9</v>
      </c>
      <c r="B5" s="16" t="s">
        <v>10</v>
      </c>
      <c r="C5" s="17" t="s">
        <v>11</v>
      </c>
      <c r="D5" s="18">
        <v>1</v>
      </c>
      <c r="E5" s="17"/>
      <c r="F5" s="19"/>
      <c r="G5" s="20">
        <f>ROUND(D5*F5,2)</f>
        <v>0</v>
      </c>
      <c r="ZY5" t="s">
        <v>12</v>
      </c>
      <c r="ZZ5" s="14" t="s">
        <v>13</v>
      </c>
    </row>
    <row r="6" spans="1:702" x14ac:dyDescent="0.35">
      <c r="A6" s="21"/>
      <c r="B6" s="22" t="s">
        <v>14</v>
      </c>
      <c r="C6" s="12"/>
      <c r="D6" s="12"/>
      <c r="E6" s="12"/>
      <c r="F6" s="12"/>
      <c r="G6" s="13"/>
    </row>
    <row r="7" spans="1:702" x14ac:dyDescent="0.35">
      <c r="A7" s="21"/>
      <c r="B7" s="23" t="s">
        <v>15</v>
      </c>
      <c r="C7" s="12"/>
      <c r="D7" s="12"/>
      <c r="E7" s="12"/>
      <c r="F7" s="12"/>
      <c r="G7" s="13"/>
    </row>
    <row r="8" spans="1:702" x14ac:dyDescent="0.35">
      <c r="A8" s="24"/>
      <c r="B8" s="25"/>
      <c r="C8" s="26"/>
      <c r="D8" s="26"/>
      <c r="E8" s="26"/>
      <c r="F8" s="26"/>
      <c r="G8" s="27"/>
    </row>
    <row r="9" spans="1:702" x14ac:dyDescent="0.35">
      <c r="A9" s="28"/>
      <c r="B9" s="28"/>
      <c r="C9" s="28"/>
      <c r="D9" s="28"/>
      <c r="E9" s="28"/>
      <c r="F9" s="28"/>
      <c r="G9" s="28"/>
    </row>
    <row r="10" spans="1:702" x14ac:dyDescent="0.35">
      <c r="B10" s="29" t="s">
        <v>16</v>
      </c>
      <c r="G10" s="30">
        <f>SUBTOTAL(109,G4:G8)</f>
        <v>0</v>
      </c>
      <c r="ZY10" t="s">
        <v>17</v>
      </c>
    </row>
    <row r="11" spans="1:702" x14ac:dyDescent="0.35">
      <c r="A11" s="31">
        <v>20</v>
      </c>
      <c r="B11" s="29" t="str">
        <f>CONCATENATE("Montant TVA (",A11,"%)")</f>
        <v>Montant TVA (20%)</v>
      </c>
      <c r="G11" s="30">
        <f>(G10*A11)/100</f>
        <v>0</v>
      </c>
      <c r="ZY11" t="s">
        <v>18</v>
      </c>
    </row>
    <row r="12" spans="1:702" x14ac:dyDescent="0.35">
      <c r="B12" s="29" t="s">
        <v>19</v>
      </c>
      <c r="G12" s="30">
        <f>G10+G11</f>
        <v>0</v>
      </c>
      <c r="ZY12" t="s">
        <v>20</v>
      </c>
    </row>
    <row r="13" spans="1:702" x14ac:dyDescent="0.35">
      <c r="G13" s="30"/>
    </row>
    <row r="14" spans="1:702" x14ac:dyDescent="0.35">
      <c r="G14" s="30"/>
    </row>
  </sheetData>
  <mergeCells count="1">
    <mergeCell ref="A1:G1"/>
  </mergeCells>
  <printOptions horizontalCentered="1"/>
  <pageMargins left="0.08" right="0.08" top="0.06" bottom="0.08" header="0.76" footer="0.76"/>
  <pageSetup paperSize="9" scale="9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20" ma:contentTypeDescription="Crée un document." ma:contentTypeScope="" ma:versionID="5dd0de312f32cb707a02673de7171b12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50c64fd84e4180f217f14bb266c303cb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Props1.xml><?xml version="1.0" encoding="utf-8"?>
<ds:datastoreItem xmlns:ds="http://schemas.openxmlformats.org/officeDocument/2006/customXml" ds:itemID="{8CB53FC4-207B-4481-9BFD-8D5B32D66E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FC0444-7A25-4E98-8532-0CE600E1E0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ad7290-2827-413d-9c68-8bb7515d5219"/>
    <ds:schemaRef ds:uri="5294483d-a7da-4bcc-9856-5396e42c5e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C3CCA8-60B9-4C01-94EF-A8D2E419F33F}">
  <ds:schemaRefs>
    <ds:schemaRef ds:uri="5294483d-a7da-4bcc-9856-5396e42c5e21"/>
    <ds:schemaRef ds:uri="http://www.w3.org/XML/1998/namespace"/>
    <ds:schemaRef ds:uri="http://purl.org/dc/elements/1.1/"/>
    <ds:schemaRef ds:uri="http://purl.org/dc/terms/"/>
    <ds:schemaRef ds:uri="http://purl.org/dc/dcmitype/"/>
    <ds:schemaRef ds:uri="97ad7290-2827-413d-9c68-8bb7515d5219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Page de garde</vt:lpstr>
      <vt:lpstr>Lot N°07 MONTE-CHARGES</vt:lpstr>
      <vt:lpstr>'Lot N°07 MONTE-CHARGES'!Impression_des_titres</vt:lpstr>
      <vt:lpstr>'Lot N°07 MONTE-CHARGES'!Zone_d_impression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</dc:creator>
  <cp:lastModifiedBy>Alexandra LOUIS (MUPY CONSEIL)</cp:lastModifiedBy>
  <cp:lastPrinted>2025-09-08T21:21:42Z</cp:lastPrinted>
  <dcterms:created xsi:type="dcterms:W3CDTF">2025-09-01T09:35:02Z</dcterms:created>
  <dcterms:modified xsi:type="dcterms:W3CDTF">2025-09-08T21:21:43Z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0x01010029C2825C4263F146B3F58B103DDEAFE2</vt:lpwstr>
  </property>
  <property fmtid="{D5CDD505-2E9C-101B-9397-08002B2CF9AE}" pid="3" name="MediaServiceImageTags">
    <vt:lpwstr/>
  </property>
</Properties>
</file>